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<sst xmlns="http://schemas.openxmlformats.org/spreadsheetml/2006/main" count="168" uniqueCount="113">
  <si>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</si>
  <si>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</si>
  <si>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</si>
  <si>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</si>
  <si>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</si>
  <si>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</si>
  <si>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</si>
  <si>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</si>
  <si>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</si>
  <si>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</si>
  <si>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</si>
  <si>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</si>
  <si>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</si>
  <si>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</si>
  <si>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</si>
  <si>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</si>
  <si>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</si>
  <si>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</si>
  <si>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</si>
  <si>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</si>
  <si>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</si>
  <si>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</si>
  <si>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</si>
  <si>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</si>
  <si>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</si>
  <si>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</si>
  <si>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</si>
  <si>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</si>
  <si>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</si>
  <si>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</si>
  <si>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</si>
  <si>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</si>
  <si>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</si>
  <si>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</si>
  <si>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</si>
  <si>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</si>
  <si>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</si>
  <si>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</si>
  <si>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</si>
  <si>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</si>
  <si>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</si>
  <si>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</si>
  <si>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</si>
  <si>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</si>
  <si>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</si>
  <si>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</si>
  <si>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</si>
  <si>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</si>
  <si>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</si>
  <si>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</si>
  <si>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</si>
  <si>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</si>
  <si>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</si>
  <si>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</si>
  <si>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</si>
  <si>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</si>
  <si>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</si>
  <si>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</si>
  <si>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</si>
  <si>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</si>
  <si>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</si>
  <si>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</si>
  <si>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</si>
  <si>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</si>
  <si>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</si>
  <si>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</si>
  <si>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</si>
  <si>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</si>
  <si>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</si>
  <si>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</si>
  <si>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</si>
  <si>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</si>
  <si>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</si>
  <si>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</si>
  <si>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</si>
  <si>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</si>
  <si>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</si>
  <si>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</si>
  <si>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</si>
  <si>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</si>
  <si>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</si>
  <si>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</si>
  <si>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</si>
  <si>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</si>
  <si>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</si>
  <si>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</si>
  <si>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</si>
  <si>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</si>
  <si>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</si>
  <si>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</si>
  <si>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</si>
  <si>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</si>
  <si>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</si>
  <si>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</si>
  <si>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</si>
  <si>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</si>
  <si>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</si>
  <si>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</si>
  <si>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</si>
  <si>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</si>
  <si>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</si>
  <si>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</si>
  <si>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</si>
  <si>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</si>
  <si>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</si>
  <si>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</si>
  <si>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</si>
  <si>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</si>
  <si>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</si>
  <si>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</si>
  <si>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</si>
  <si>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</si>
  <si>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18.07.2019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</si>
</sst>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115053.6</c:v>
                </c:pt>
              </c:numCache>
            </c:numRef>
          </c:val>
          <c:shape val="box"/>
        </c:ser>
        <c:shape val="box"/>
        <c:axId val="36677218"/>
        <c:axId val="61659507"/>
      </c:bar3D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527903.2</c:v>
                </c:pt>
              </c:numCache>
            </c:numRef>
          </c:val>
          <c:shape val="box"/>
        </c:ser>
        <c:shape val="box"/>
        <c:axId val="18064652"/>
        <c:axId val="28364141"/>
      </c:bar3D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4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216914.33699999988</c:v>
                </c:pt>
              </c:numCache>
            </c:numRef>
          </c:val>
          <c:shape val="box"/>
        </c:ser>
        <c:shape val="box"/>
        <c:axId val="53950678"/>
        <c:axId val="15794055"/>
      </c:bar3D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13556.699999999997</c:v>
                </c:pt>
              </c:numCache>
            </c:numRef>
          </c:val>
          <c:shape val="box"/>
        </c:ser>
        <c:shape val="box"/>
        <c:axId val="7928768"/>
        <c:axId val="4250049"/>
      </c:bar3D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24056.7</c:v>
                </c:pt>
              </c:numCache>
            </c:numRef>
          </c:val>
          <c:shape val="box"/>
        </c:ser>
        <c:shape val="box"/>
        <c:axId val="38250442"/>
        <c:axId val="8709659"/>
      </c:bar3D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9659"/>
        <c:crosses val="autoZero"/>
        <c:auto val="1"/>
        <c:lblOffset val="100"/>
        <c:tickLblSkip val="2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0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5377.799999999999</c:v>
                </c:pt>
              </c:numCache>
            </c:numRef>
          </c:val>
          <c:shape val="box"/>
        </c:ser>
        <c:shape val="box"/>
        <c:axId val="11278068"/>
        <c:axId val="34393749"/>
      </c:bar3D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52738.99999999999</c:v>
                </c:pt>
              </c:numCache>
            </c:numRef>
          </c:val>
          <c:shape val="box"/>
        </c:ser>
        <c:shape val="box"/>
        <c:axId val="41108286"/>
        <c:axId val="34430255"/>
      </c:bar3D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527903.2</c:v>
                </c:pt>
                <c:pt idx="1">
                  <c:v>216914.33699999988</c:v>
                </c:pt>
                <c:pt idx="2">
                  <c:v>13556.699999999997</c:v>
                </c:pt>
                <c:pt idx="3">
                  <c:v>24056.7</c:v>
                </c:pt>
                <c:pt idx="4">
                  <c:v>5377.799999999999</c:v>
                </c:pt>
                <c:pt idx="5">
                  <c:v>115053.6</c:v>
                </c:pt>
                <c:pt idx="6">
                  <c:v>52738.99999999999</c:v>
                </c:pt>
              </c:numCache>
            </c:numRef>
          </c:val>
          <c:shape val="box"/>
        </c:ser>
        <c:shape val="box"/>
        <c:axId val="41436840"/>
        <c:axId val="37387241"/>
      </c:bar3D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576919.4</c:v>
                </c:pt>
                <c:pt idx="1">
                  <c:v>62572.19999999998</c:v>
                </c:pt>
                <c:pt idx="2">
                  <c:v>26720.9</c:v>
                </c:pt>
                <c:pt idx="3">
                  <c:v>42498.10000000001</c:v>
                </c:pt>
                <c:pt idx="4">
                  <c:v>38.49999999999999</c:v>
                </c:pt>
                <c:pt idx="5">
                  <c:v>595705.7567899997</c:v>
                </c:pt>
              </c:numCache>
            </c:numRef>
          </c:val>
          <c:shape val="box"/>
        </c:ser>
        <c:shape val="box"/>
        <c:axId val="940850"/>
        <c:axId val="8467651"/>
      </c:bar3D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67651"/>
        <c:crosses val="autoZero"/>
        <c:auto val="1"/>
        <c:lblOffset val="100"/>
        <c:tickLblSkip val="1"/>
        <c:noMultiLvlLbl val="0"/>
      </c:catAx>
      <c:valAx>
        <c:axId val="8467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6" sqref="I146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</f>
        <v>527903.2</v>
      </c>
      <c r="E6" s="3">
        <f>D6/D156*100</f>
        <v>40.4692578859389</v>
      </c>
      <c r="F6" s="3">
        <f>D6/B6*100</f>
        <v>91.17318049814209</v>
      </c>
      <c r="G6" s="3">
        <f aca="true" t="shared" si="0" ref="G6:G43">D6/C6*100</f>
        <v>57.26015040921397</v>
      </c>
      <c r="H6" s="36">
        <f aca="true" t="shared" si="1" ref="H6:H12">B6-D6</f>
        <v>51108.30000000005</v>
      </c>
      <c r="I6" s="36">
        <f aca="true" t="shared" si="2" ref="I6:I43">C6-D6</f>
        <v>394035</v>
      </c>
      <c r="J6" s="135"/>
      <c r="L6" s="136">
        <f>H6-H7</f>
        <v>43716.90000000005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12060.7+9623.1+1044.7+273.5+10510.2+12398.6+40.7+10550.7+12514+8.7+10597.9+12396.7+14.3-11.2+14.3+10532.6+25726.8+2302.2+41728.4+13.4+10871.6+847.7+4031.4+88.2+671.5</f>
        <v>188850.7</v>
      </c>
      <c r="E7" s="125">
        <f>D7/D6*100</f>
        <v>35.77373654867029</v>
      </c>
      <c r="F7" s="125">
        <f>D7/B7*100</f>
        <v>96.23352991024862</v>
      </c>
      <c r="G7" s="125">
        <f>D7/C7*100</f>
        <v>63.169346740728</v>
      </c>
      <c r="H7" s="124">
        <f t="shared" si="1"/>
        <v>7391.399999999994</v>
      </c>
      <c r="I7" s="124">
        <f t="shared" si="2"/>
        <v>110108.70000000001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</f>
        <v>434539.90000000014</v>
      </c>
      <c r="E8" s="93">
        <f>D8/D6*100</f>
        <v>82.31431444249631</v>
      </c>
      <c r="F8" s="93">
        <f>D8/B8*100</f>
        <v>93.5748915858379</v>
      </c>
      <c r="G8" s="93">
        <f t="shared" si="0"/>
        <v>59.571532878136225</v>
      </c>
      <c r="H8" s="91">
        <f t="shared" si="1"/>
        <v>29836.699999999837</v>
      </c>
      <c r="I8" s="91">
        <f t="shared" si="2"/>
        <v>294902.2999999998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0.007122517916163418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</f>
        <v>24768.2</v>
      </c>
      <c r="E10" s="93">
        <f>D10/D6*100</f>
        <v>4.691807134338266</v>
      </c>
      <c r="F10" s="93">
        <f aca="true" t="shared" si="3" ref="F10:F41">D10/B10*100</f>
        <v>91.74222893886865</v>
      </c>
      <c r="G10" s="93">
        <f t="shared" si="0"/>
        <v>57.01729750136971</v>
      </c>
      <c r="H10" s="91">
        <f t="shared" si="1"/>
        <v>2229.399999999998</v>
      </c>
      <c r="I10" s="91">
        <f t="shared" si="2"/>
        <v>18671.600000000002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</f>
        <v>49481.69999999998</v>
      </c>
      <c r="E11" s="93">
        <f>D11/D6*100</f>
        <v>9.373252520537854</v>
      </c>
      <c r="F11" s="93">
        <f t="shared" si="3"/>
        <v>86.6846873992684</v>
      </c>
      <c r="G11" s="93">
        <f t="shared" si="0"/>
        <v>50.35915796844211</v>
      </c>
      <c r="H11" s="91">
        <f t="shared" si="1"/>
        <v>7600.700000000012</v>
      </c>
      <c r="I11" s="91">
        <f t="shared" si="2"/>
        <v>48775.90000000002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134.7+863.6+21+169+134.3+503.1+242.3+376.7+419.7+11.5+196.3+194.7+350.5+128.8+306+205.9+21+475.1+46.1+265+1+11.5+502+21+253.6+228.1+113.2+114.8+47.7+65.2+24.1</f>
        <v>6447.500000000001</v>
      </c>
      <c r="E12" s="93">
        <f>D12/D6*100</f>
        <v>1.2213413368208417</v>
      </c>
      <c r="F12" s="93">
        <f t="shared" si="3"/>
        <v>82.96445942815967</v>
      </c>
      <c r="G12" s="93">
        <f t="shared" si="0"/>
        <v>49.636244659147785</v>
      </c>
      <c r="H12" s="91">
        <f t="shared" si="1"/>
        <v>1323.8999999999987</v>
      </c>
      <c r="I12" s="91">
        <f t="shared" si="2"/>
        <v>6541.999999999999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12628.299999999828</v>
      </c>
      <c r="E13" s="93">
        <f>D13/D6*100</f>
        <v>2.392162047890566</v>
      </c>
      <c r="F13" s="93">
        <f t="shared" si="3"/>
        <v>55.55345375201175</v>
      </c>
      <c r="G13" s="93">
        <f t="shared" si="0"/>
        <v>33.493085650935</v>
      </c>
      <c r="H13" s="91">
        <f aca="true" t="shared" si="4" ref="H13:H44">B13-D13</f>
        <v>10103.500000000211</v>
      </c>
      <c r="I13" s="91">
        <f t="shared" si="2"/>
        <v>25075.900000000154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</f>
        <v>216914.33699999988</v>
      </c>
      <c r="E18" s="3">
        <f>D18/D156*100</f>
        <v>16.628734668042274</v>
      </c>
      <c r="F18" s="3">
        <f>D18/B18*100</f>
        <v>85.45189482666107</v>
      </c>
      <c r="G18" s="3">
        <f t="shared" si="0"/>
        <v>51.83678323476468</v>
      </c>
      <c r="H18" s="156">
        <f t="shared" si="4"/>
        <v>36929.463000000105</v>
      </c>
      <c r="I18" s="36">
        <f t="shared" si="2"/>
        <v>201542.0630000002</v>
      </c>
      <c r="J18" s="135"/>
      <c r="L18" s="136">
        <f>H18-H19</f>
        <v>32236.500000000116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</f>
        <v>114973.437</v>
      </c>
      <c r="E19" s="125">
        <f>D19/D18*100</f>
        <v>53.00407459927376</v>
      </c>
      <c r="F19" s="125">
        <f t="shared" si="3"/>
        <v>96.07829516054632</v>
      </c>
      <c r="G19" s="125">
        <f t="shared" si="0"/>
        <v>55.98734929227815</v>
      </c>
      <c r="H19" s="124">
        <f t="shared" si="4"/>
        <v>4692.962999999989</v>
      </c>
      <c r="I19" s="124">
        <f t="shared" si="2"/>
        <v>90382.66300000003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0.2289844031840091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216417.63699999987</v>
      </c>
      <c r="E25" s="93">
        <f>D25/D18*100</f>
        <v>99.77101559681599</v>
      </c>
      <c r="F25" s="93">
        <f t="shared" si="3"/>
        <v>85.45399936743918</v>
      </c>
      <c r="G25" s="93">
        <f t="shared" si="0"/>
        <v>51.84189916566253</v>
      </c>
      <c r="H25" s="91">
        <f t="shared" si="4"/>
        <v>36838.66300000012</v>
      </c>
      <c r="I25" s="91">
        <f t="shared" si="2"/>
        <v>201039.3630000002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</f>
        <v>13556.699999999997</v>
      </c>
      <c r="E33" s="3">
        <f>D33/D156*100</f>
        <v>1.0392617214336035</v>
      </c>
      <c r="F33" s="3">
        <f>D33/B33*100</f>
        <v>87.25036524067268</v>
      </c>
      <c r="G33" s="155">
        <f t="shared" si="0"/>
        <v>49.77858559153997</v>
      </c>
      <c r="H33" s="156">
        <f t="shared" si="4"/>
        <v>1981.0000000000018</v>
      </c>
      <c r="I33" s="36">
        <f t="shared" si="2"/>
        <v>13677.300000000003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95.5+254.3+520.9+145.6+77.4+290.2+14+629.4+494.6+11.4+607.6+26.4+384.9+103.2+27.1+151.5+461.6+16.4+14.3-0.2+100.6+400.5+180.4+615.1+100.6+396.6-0.2+1.8+800.9+4.3+120.7+413.3+43</f>
        <v>7503.700000000002</v>
      </c>
      <c r="E34" s="93">
        <f>D34/D33*100</f>
        <v>55.35049090117804</v>
      </c>
      <c r="F34" s="93">
        <f t="shared" si="3"/>
        <v>88.64382752510339</v>
      </c>
      <c r="G34" s="93">
        <f t="shared" si="0"/>
        <v>52.636120035354054</v>
      </c>
      <c r="H34" s="91">
        <f t="shared" si="4"/>
        <v>961.2999999999984</v>
      </c>
      <c r="I34" s="91">
        <f t="shared" si="2"/>
        <v>6752.099999999998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0.40201523969697645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7.215620320579495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1.8389431056230503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0.44037265706255957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4711.299999999996</v>
      </c>
      <c r="E39" s="93">
        <f>D39/D33*100</f>
        <v>34.752557775859884</v>
      </c>
      <c r="F39" s="93">
        <f t="shared" si="3"/>
        <v>87.85313368265979</v>
      </c>
      <c r="G39" s="93">
        <f t="shared" si="0"/>
        <v>49.34073414672457</v>
      </c>
      <c r="H39" s="91">
        <f t="shared" si="4"/>
        <v>651.4000000000033</v>
      </c>
      <c r="I39" s="91">
        <f t="shared" si="2"/>
        <v>4837.200000000004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18+9.7+7.2+11.6+18.4+18.7+25.1+13.5+2.2+2+16.6+22.9+12+21+7.7+15.6+10+15+10+0.1+10.1+18.6+9+50.3+7+2+8+16.2+27.7+2+2+2+5.5+4+20.4+5</f>
        <v>447.1000000000001</v>
      </c>
      <c r="E43" s="3">
        <f>D43/D156*100</f>
        <v>0.03427485417933304</v>
      </c>
      <c r="F43" s="3">
        <f>D43/B43*100</f>
        <v>78.57644991212655</v>
      </c>
      <c r="G43" s="3">
        <f t="shared" si="0"/>
        <v>45.61779410264259</v>
      </c>
      <c r="H43" s="156">
        <f t="shared" si="4"/>
        <v>121.89999999999992</v>
      </c>
      <c r="I43" s="36">
        <f t="shared" si="2"/>
        <v>533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346.4+682.6-0.1+14.1+556.7+0.1+721.1+127.1+71.4+15.4+390.3+13.9+56.1+905.8+4.8+61.3+2.9+439.8+0.3+42+847.9+8.3+402.3+0.1+20.1+0.2+4.4+30.8+63.8+859.4+10.5+475.1+926.2+39.3+521.9+15.3+8.4</f>
        <v>8686</v>
      </c>
      <c r="E46" s="3">
        <f>D46/D156*100</f>
        <v>0.6658720272907331</v>
      </c>
      <c r="F46" s="3">
        <f>D46/B46*100</f>
        <v>88.58564843144453</v>
      </c>
      <c r="G46" s="3">
        <f aca="true" t="shared" si="5" ref="G46:G78">D46/C46*100</f>
        <v>51.394320945286296</v>
      </c>
      <c r="H46" s="36">
        <f>B46-D46</f>
        <v>1119.2000000000007</v>
      </c>
      <c r="I46" s="36">
        <f aca="true" t="shared" si="6" ref="I46:I79">C46-D46</f>
        <v>8214.699999999997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332.5+633.1+14.1+510.1+691.2+14.1+377.2-0.1+896.5+425+839.9+7+383.6+0.2+7+859.2+449.3+922.6+495.5</f>
        <v>7858</v>
      </c>
      <c r="E47" s="93">
        <f>D47/D46*100</f>
        <v>90.46741883490674</v>
      </c>
      <c r="F47" s="93">
        <f aca="true" t="shared" si="7" ref="F47:F76">D47/B47*100</f>
        <v>89.65713959723887</v>
      </c>
      <c r="G47" s="93">
        <f t="shared" si="5"/>
        <v>51.45734698020418</v>
      </c>
      <c r="H47" s="91">
        <f aca="true" t="shared" si="8" ref="H47:H76">B47-D47</f>
        <v>906.5</v>
      </c>
      <c r="I47" s="91">
        <f t="shared" si="6"/>
        <v>7412.9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0.01036150126640571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8.3+10.5+10.2+9.5+10.6+8.1</f>
        <v>57.2</v>
      </c>
      <c r="E49" s="93">
        <f>D49/D46*100</f>
        <v>0.6585309693760074</v>
      </c>
      <c r="F49" s="93">
        <f t="shared" si="7"/>
        <v>91.66666666666667</v>
      </c>
      <c r="G49" s="93">
        <f t="shared" si="5"/>
        <v>53.80997177798683</v>
      </c>
      <c r="H49" s="91">
        <f t="shared" si="8"/>
        <v>5.199999999999996</v>
      </c>
      <c r="I49" s="91">
        <f t="shared" si="6"/>
        <v>49.099999999999994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13.9+43.7+37.9+3.3+112.6+65.7+2.1+15.6+56.1+2.7+37.7+0.1+42+5.3+1.3+11.6+20.1+0.2+56.8+3.9+4+8.4</f>
        <v>545</v>
      </c>
      <c r="E50" s="93">
        <f>D50/D46*100</f>
        <v>6.274464655767903</v>
      </c>
      <c r="F50" s="93">
        <f t="shared" si="7"/>
        <v>77.22828397335978</v>
      </c>
      <c r="G50" s="93">
        <f t="shared" si="5"/>
        <v>54.587339743589745</v>
      </c>
      <c r="H50" s="91">
        <f t="shared" si="8"/>
        <v>160.70000000000005</v>
      </c>
      <c r="I50" s="91">
        <f t="shared" si="6"/>
        <v>453.4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224.9</v>
      </c>
      <c r="E51" s="93">
        <f>D51/D46*100</f>
        <v>2.589224038682938</v>
      </c>
      <c r="F51" s="93">
        <f t="shared" si="7"/>
        <v>82.77511961722466</v>
      </c>
      <c r="G51" s="93">
        <f t="shared" si="5"/>
        <v>42.96084049665732</v>
      </c>
      <c r="H51" s="91">
        <f t="shared" si="8"/>
        <v>46.80000000000072</v>
      </c>
      <c r="I51" s="91">
        <f t="shared" si="6"/>
        <v>298.5999999999975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</f>
        <v>24056.7</v>
      </c>
      <c r="E52" s="3">
        <f>D52/D156*100</f>
        <v>1.8441956710712617</v>
      </c>
      <c r="F52" s="3">
        <f>D52/B52*100</f>
        <v>75.35143769968052</v>
      </c>
      <c r="G52" s="3">
        <f t="shared" si="5"/>
        <v>46.75398124142435</v>
      </c>
      <c r="H52" s="36">
        <f>B52-D52</f>
        <v>7869.299999999999</v>
      </c>
      <c r="I52" s="36">
        <f t="shared" si="6"/>
        <v>27397.100000000002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721.7+980.4+865.2+984.4+270.7+792.3+9.9+66.7+1210.9+835.2+313.7+945.1+17.3+739.5+1432.2+7.4+1036.6-0.2+2347.5+193+703.6</f>
        <v>14473.1</v>
      </c>
      <c r="E53" s="93">
        <f>D53/D52*100</f>
        <v>60.16244954628025</v>
      </c>
      <c r="F53" s="93">
        <f t="shared" si="7"/>
        <v>85.07332843497429</v>
      </c>
      <c r="G53" s="93">
        <f t="shared" si="5"/>
        <v>55.75175559227886</v>
      </c>
      <c r="H53" s="91">
        <f t="shared" si="8"/>
        <v>2539.3999999999996</v>
      </c>
      <c r="I53" s="91">
        <f t="shared" si="6"/>
        <v>11486.800000000001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6.191622292334362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2.8574160213163062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5.004842725727136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6202.700000000001</v>
      </c>
      <c r="E58" s="93">
        <f>D58/D52*100</f>
        <v>25.783669414341954</v>
      </c>
      <c r="F58" s="93">
        <f t="shared" si="7"/>
        <v>64.6491703493705</v>
      </c>
      <c r="G58" s="93">
        <f t="shared" si="5"/>
        <v>38.04427161599372</v>
      </c>
      <c r="H58" s="91">
        <f>B58-D58</f>
        <v>3391.699999999997</v>
      </c>
      <c r="I58" s="91">
        <f>C58-D58</f>
        <v>10101.2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</f>
        <v>5377.799999999999</v>
      </c>
      <c r="E60" s="3">
        <f>D60/D156*100</f>
        <v>0.4122641708915616</v>
      </c>
      <c r="F60" s="3">
        <f>D60/B60*100</f>
        <v>79.43339930873533</v>
      </c>
      <c r="G60" s="3">
        <f t="shared" si="5"/>
        <v>60.73933520821332</v>
      </c>
      <c r="H60" s="36">
        <f>B60-D60</f>
        <v>1392.4000000000005</v>
      </c>
      <c r="I60" s="36">
        <f t="shared" si="6"/>
        <v>3476.1000000000004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80.6+106+88.7+4.1+50.7+38.1+180.6+95.6+203.1+54.2+59.8+86.2+109.7+0.1+49.5+34.4+208.9+102+130.9+94.1+121.3</f>
        <v>1898.6000000000001</v>
      </c>
      <c r="E61" s="93">
        <f>D61/D60*100</f>
        <v>35.304399568596835</v>
      </c>
      <c r="F61" s="93">
        <f t="shared" si="7"/>
        <v>87.49308755760369</v>
      </c>
      <c r="G61" s="93">
        <f t="shared" si="5"/>
        <v>52.3477349802862</v>
      </c>
      <c r="H61" s="91">
        <f t="shared" si="8"/>
        <v>271.39999999999986</v>
      </c>
      <c r="I61" s="91">
        <f t="shared" si="6"/>
        <v>1728.3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6.53613001599167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9.6+44+118.7+0.1+30.8+0.2+16.8+0.1+13.9+3.1+7+0.8+0.9+4.6</f>
        <v>250.60000000000002</v>
      </c>
      <c r="E63" s="93">
        <f>D63/D60*100</f>
        <v>4.659898099594631</v>
      </c>
      <c r="F63" s="93">
        <f t="shared" si="7"/>
        <v>78.36147592245155</v>
      </c>
      <c r="G63" s="93">
        <f t="shared" si="5"/>
        <v>52.724594992636234</v>
      </c>
      <c r="H63" s="91">
        <f t="shared" si="8"/>
        <v>69.19999999999999</v>
      </c>
      <c r="I63" s="91">
        <f t="shared" si="6"/>
        <v>224.7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494.9+450.8+494.9+146.2+852.6</f>
        <v>2439.4</v>
      </c>
      <c r="E64" s="93">
        <f>D64/D60*100</f>
        <v>45.36055636133736</v>
      </c>
      <c r="F64" s="93">
        <f t="shared" si="7"/>
        <v>74.34475192002927</v>
      </c>
      <c r="G64" s="93">
        <f t="shared" si="5"/>
        <v>71.03462333653651</v>
      </c>
      <c r="H64" s="91">
        <f t="shared" si="8"/>
        <v>841.7999999999997</v>
      </c>
      <c r="I64" s="91">
        <f t="shared" si="6"/>
        <v>994.6999999999998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437.6999999999989</v>
      </c>
      <c r="E65" s="93">
        <f>D65/D60*100</f>
        <v>8.139015954479508</v>
      </c>
      <c r="F65" s="93">
        <f t="shared" si="7"/>
        <v>75.5697513812153</v>
      </c>
      <c r="G65" s="93">
        <f t="shared" si="5"/>
        <v>48.7633689839571</v>
      </c>
      <c r="H65" s="91">
        <f t="shared" si="8"/>
        <v>141.5000000000009</v>
      </c>
      <c r="I65" s="91">
        <f t="shared" si="6"/>
        <v>459.900000000001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0.01904243743714231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</f>
        <v>115053.6</v>
      </c>
      <c r="E92" s="3">
        <f>D92/D156*100</f>
        <v>8.820052254098215</v>
      </c>
      <c r="F92" s="3">
        <f aca="true" t="shared" si="11" ref="F92:F98">D92/B92*100</f>
        <v>87.45871401325257</v>
      </c>
      <c r="G92" s="3">
        <f t="shared" si="9"/>
        <v>52.96583269765581</v>
      </c>
      <c r="H92" s="36">
        <f aca="true" t="shared" si="12" ref="H92:H98">B92-D92</f>
        <v>16498.29999999999</v>
      </c>
      <c r="I92" s="36">
        <f t="shared" si="10"/>
        <v>102168.69999999998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</f>
        <v>109099.79999999997</v>
      </c>
      <c r="E93" s="93">
        <f>D93/D92*100</f>
        <v>94.8251945180333</v>
      </c>
      <c r="F93" s="93">
        <f t="shared" si="11"/>
        <v>88.03518186036189</v>
      </c>
      <c r="G93" s="93">
        <f t="shared" si="9"/>
        <v>55.53305724547385</v>
      </c>
      <c r="H93" s="91">
        <f t="shared" si="12"/>
        <v>14827.700000000026</v>
      </c>
      <c r="I93" s="91">
        <f t="shared" si="10"/>
        <v>87359.40000000004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1.1676296960720918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4610.400000000032</v>
      </c>
      <c r="E96" s="93">
        <f>D96/D92*100</f>
        <v>4.007175785894603</v>
      </c>
      <c r="F96" s="93">
        <f t="shared" si="11"/>
        <v>73.85857550222737</v>
      </c>
      <c r="G96" s="93">
        <f>D96/C96*100</f>
        <v>25.530501041066973</v>
      </c>
      <c r="H96" s="91">
        <f t="shared" si="12"/>
        <v>1631.799999999962</v>
      </c>
      <c r="I96" s="91">
        <f>C96-D96</f>
        <v>13447.999999999944</v>
      </c>
    </row>
    <row r="97" spans="1:10" ht="18.75">
      <c r="A97" s="75" t="s">
        <v>10</v>
      </c>
      <c r="B97" s="83">
        <f>60184-243-100+2000</f>
        <v>61841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</f>
        <v>52738.99999999999</v>
      </c>
      <c r="E97" s="74">
        <f>D97/D156*100</f>
        <v>4.042991578089565</v>
      </c>
      <c r="F97" s="76">
        <f t="shared" si="11"/>
        <v>85.2816092883362</v>
      </c>
      <c r="G97" s="73">
        <f>D97/C97*100</f>
        <v>39.48147576978733</v>
      </c>
      <c r="H97" s="77">
        <f t="shared" si="12"/>
        <v>9102.000000000007</v>
      </c>
      <c r="I97" s="79">
        <f>C97-D97</f>
        <v>80840.1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101+2.6+598.7+1.6+2603.8+3.8+0.7+1149.5+2.1+129.3+1033.7+0.3+164.7+461.5+907.4+167.5+105.4+83.7+677.1+35.3+47.9+8.7+62.1</f>
        <v>8348.4</v>
      </c>
      <c r="E98" s="115">
        <f>D98/D97*100</f>
        <v>15.829651680919246</v>
      </c>
      <c r="F98" s="116">
        <f t="shared" si="11"/>
        <v>89.80057225222123</v>
      </c>
      <c r="G98" s="117">
        <f>D98/C98*100</f>
        <v>50.97761440103562</v>
      </c>
      <c r="H98" s="118">
        <f t="shared" si="12"/>
        <v>948.2000000000007</v>
      </c>
      <c r="I98" s="107">
        <f>C98-D98</f>
        <v>8028.200000000001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41645.4-26.4-2000</f>
        <v>39619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</f>
        <v>34805.70000000001</v>
      </c>
      <c r="E104" s="16">
        <f>D104/D156*100</f>
        <v>2.6682180543717564</v>
      </c>
      <c r="F104" s="16">
        <f>D104/B104*100</f>
        <v>87.85103107095084</v>
      </c>
      <c r="G104" s="16">
        <f aca="true" t="shared" si="13" ref="G104:G154">D104/C104*100</f>
        <v>47.18809102556282</v>
      </c>
      <c r="H104" s="61">
        <f aca="true" t="shared" si="14" ref="H104:H154">B104-D104</f>
        <v>4813.299999999988</v>
      </c>
      <c r="I104" s="61">
        <f aca="true" t="shared" si="15" ref="I104:I154">C104-D104</f>
        <v>38953.8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19.3+40.4+6+27+20.5+24.8</f>
        <v>138</v>
      </c>
      <c r="E105" s="102">
        <f>D105/D104*100</f>
        <v>0.39648678233737567</v>
      </c>
      <c r="F105" s="93">
        <f>D105/B105*100</f>
        <v>50.77262693156732</v>
      </c>
      <c r="G105" s="102">
        <f>D105/C105*100</f>
        <v>25.38631346578366</v>
      </c>
      <c r="H105" s="101">
        <f t="shared" si="14"/>
        <v>133.8</v>
      </c>
      <c r="I105" s="101">
        <f t="shared" si="15"/>
        <v>405.6</v>
      </c>
    </row>
    <row r="106" spans="1:9" s="135" customFormat="1" ht="18">
      <c r="A106" s="103" t="s">
        <v>46</v>
      </c>
      <c r="B106" s="90">
        <f>37146.4-112-2000</f>
        <v>35034.4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</f>
        <v>31727.600000000017</v>
      </c>
      <c r="E106" s="93">
        <f>D106/D104*100</f>
        <v>91.1563335890386</v>
      </c>
      <c r="F106" s="93">
        <f aca="true" t="shared" si="16" ref="F106:F154">D106/B106*100</f>
        <v>90.5612769164022</v>
      </c>
      <c r="G106" s="93">
        <f t="shared" si="13"/>
        <v>48.47949588511952</v>
      </c>
      <c r="H106" s="91">
        <f t="shared" si="14"/>
        <v>3306.7999999999847</v>
      </c>
      <c r="I106" s="91">
        <f t="shared" si="15"/>
        <v>33717.79999999999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2940.099999999995</v>
      </c>
      <c r="E108" s="106">
        <f>D108/D104*100</f>
        <v>8.44717962862403</v>
      </c>
      <c r="F108" s="106">
        <f t="shared" si="16"/>
        <v>68.1714895195696</v>
      </c>
      <c r="G108" s="106">
        <f t="shared" si="13"/>
        <v>37.836690045685536</v>
      </c>
      <c r="H108" s="107">
        <f t="shared" si="14"/>
        <v>1372.7000000000007</v>
      </c>
      <c r="I108" s="107">
        <f t="shared" si="15"/>
        <v>4830.400000000005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316325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304666.31979</v>
      </c>
      <c r="E109" s="64">
        <f>D109/D156*100</f>
        <v>23.355834677155663</v>
      </c>
      <c r="F109" s="64">
        <f>D109/B109*100</f>
        <v>96.31433487394293</v>
      </c>
      <c r="G109" s="64">
        <f t="shared" si="13"/>
        <v>47.82110071166669</v>
      </c>
      <c r="H109" s="63">
        <f t="shared" si="14"/>
        <v>11658.68021000002</v>
      </c>
      <c r="I109" s="63">
        <f t="shared" si="15"/>
        <v>332429.68021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0.5472216296009238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187.7+10.4+531.5+38.4+44.9+0.1+53.3+13.7+14.6+4.3+409.7+22.6+33.2+12.9+10.1+431+0.1+44.6+9.7+432.7+17.3+360.1</f>
        <v>2682.8999999999996</v>
      </c>
      <c r="E116" s="86">
        <f>D116/D109*100</f>
        <v>0.8806027531527822</v>
      </c>
      <c r="F116" s="86">
        <f t="shared" si="16"/>
        <v>77.32591653216508</v>
      </c>
      <c r="G116" s="86">
        <f t="shared" si="13"/>
        <v>46.37523335407591</v>
      </c>
      <c r="H116" s="87">
        <f t="shared" si="14"/>
        <v>786.7000000000003</v>
      </c>
      <c r="I116" s="87">
        <f t="shared" si="15"/>
        <v>3102.3</v>
      </c>
      <c r="K116" s="159">
        <f>H124+H143</f>
        <v>291.0999999999998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0.16641156802283377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0.017264789897437977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f>841.8-600</f>
        <v>241.79999999999995</v>
      </c>
      <c r="C124" s="94">
        <f>86+920</f>
        <v>1006</v>
      </c>
      <c r="D124" s="95">
        <f>54.4+15.9+15.6</f>
        <v>85.89999999999999</v>
      </c>
      <c r="E124" s="96">
        <f>D124/D109*100</f>
        <v>0.028194780459884453</v>
      </c>
      <c r="F124" s="86">
        <f t="shared" si="16"/>
        <v>35.525227460711335</v>
      </c>
      <c r="G124" s="86">
        <f t="shared" si="13"/>
        <v>8.538767395626241</v>
      </c>
      <c r="H124" s="87">
        <f t="shared" si="14"/>
        <v>155.89999999999998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3.8239540255156217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3552.7653800000003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0.0007221014786000676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147.59999999999997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0.07102852725866118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203+174+113.5+76.2+55.5+17.2+64.2+103.9+40.9+12.5+10.2+13.3</f>
        <v>884.4000000000001</v>
      </c>
      <c r="E138" s="96">
        <f>D138/D109*100</f>
        <v>0.2902847943972272</v>
      </c>
      <c r="F138" s="86">
        <f t="shared" si="16"/>
        <v>85.88909391084782</v>
      </c>
      <c r="G138" s="86">
        <f t="shared" si="13"/>
        <v>29.833024118738404</v>
      </c>
      <c r="H138" s="87">
        <f t="shared" si="14"/>
        <v>145.29999999999995</v>
      </c>
      <c r="I138" s="87">
        <f t="shared" si="15"/>
        <v>2080.1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30+1.3+13+17.4+1.4+1.8</f>
        <v>64.89999999999999</v>
      </c>
      <c r="E139" s="96">
        <f>D139/D109*100</f>
        <v>0.02130199361870199</v>
      </c>
      <c r="F139" s="86">
        <f t="shared" si="16"/>
        <v>34.157894736842096</v>
      </c>
      <c r="G139" s="86">
        <f t="shared" si="13"/>
        <v>18.54285714285714</v>
      </c>
      <c r="H139" s="87">
        <f t="shared" si="14"/>
        <v>125.10000000000001</v>
      </c>
      <c r="I139" s="87">
        <f t="shared" si="15"/>
        <v>285.1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1.3+0.4+1.4+1.8</f>
        <v>4.9</v>
      </c>
      <c r="E140" s="93"/>
      <c r="F140" s="86">
        <f>D140/B140*100</f>
        <v>7.538461538461538</v>
      </c>
      <c r="G140" s="93">
        <f>D140/C140*100</f>
        <v>4.454545454545455</v>
      </c>
      <c r="H140" s="91">
        <f>B140-D140</f>
        <v>60.1</v>
      </c>
      <c r="I140" s="91">
        <f>C140-D140</f>
        <v>105.1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3.4+29.8+0.5+0.6+0.5+7+95+1+3.4+1.6+21.9+0.5+0.2+14.5+1.1+4.5+5.3+14.7+1.23462+4.7+11.1+4.8+0.3</f>
        <v>227.63462</v>
      </c>
      <c r="E141" s="96">
        <f>D141/D109*100</f>
        <v>0.07471604349207478</v>
      </c>
      <c r="F141" s="86">
        <f>D141/B141*100</f>
        <v>61.04441405202468</v>
      </c>
      <c r="G141" s="86">
        <f>D141/C141*100</f>
        <v>35.40746927982579</v>
      </c>
      <c r="H141" s="87">
        <f t="shared" si="14"/>
        <v>145.26537999999996</v>
      </c>
      <c r="I141" s="87">
        <f t="shared" si="15"/>
        <v>415.26537999999994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86.98149692696127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33.6+100.1+61.4+1.9+88.9+76.4+140.9+13.9+60.1+109.3+18.6+51.1+12+15.7+91.6+92.9+151.5+21.4+117.4</f>
        <v>1258.7000000000003</v>
      </c>
      <c r="E143" s="96">
        <f>D143/D109*100</f>
        <v>0.4131405141426842</v>
      </c>
      <c r="F143" s="86">
        <f t="shared" si="16"/>
        <v>90.3005954516106</v>
      </c>
      <c r="G143" s="86">
        <f t="shared" si="13"/>
        <v>55.62577337811562</v>
      </c>
      <c r="H143" s="87">
        <f t="shared" si="14"/>
        <v>135.19999999999982</v>
      </c>
      <c r="I143" s="87">
        <f t="shared" si="15"/>
        <v>1004.0999999999999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33.6+99.1+51.9+81.4+59+82.2+5.6+57.6+68.8+16.1-2.2+47.6+70.6+83.7+114.7+20.9+115.1</f>
        <v>1005.7000000000002</v>
      </c>
      <c r="E144" s="93">
        <f>D144/D143*100</f>
        <v>79.8998967188369</v>
      </c>
      <c r="F144" s="93">
        <f t="shared" si="16"/>
        <v>92.58884183391642</v>
      </c>
      <c r="G144" s="93">
        <f t="shared" si="13"/>
        <v>53.85562814608548</v>
      </c>
      <c r="H144" s="91">
        <f t="shared" si="14"/>
        <v>80.49999999999989</v>
      </c>
      <c r="I144" s="91">
        <f t="shared" si="15"/>
        <v>861.6999999999999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2.14507031063796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0.3154270549703022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109267+4158.2+817.2</f>
        <v>114242.4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</f>
        <v>111852</v>
      </c>
      <c r="E148" s="96">
        <f>D148/D109*100</f>
        <v>36.712952083806705</v>
      </c>
      <c r="F148" s="86">
        <f t="shared" si="16"/>
        <v>97.90760698304658</v>
      </c>
      <c r="G148" s="86">
        <f t="shared" si="13"/>
        <v>76.00556933846778</v>
      </c>
      <c r="H148" s="87">
        <f t="shared" si="14"/>
        <v>2390.399999999994</v>
      </c>
      <c r="I148" s="87">
        <f t="shared" si="15"/>
        <v>35310.899999999994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1+0.7+0.3+0.3+0.3+0.3</f>
        <v>2.8999999999999995</v>
      </c>
      <c r="E150" s="96">
        <f>D150/D111*100</f>
        <v>0.40701754385964906</v>
      </c>
      <c r="F150" s="86">
        <f>D150/B150*100</f>
        <v>9.666666666666664</v>
      </c>
      <c r="G150" s="86">
        <f>D150/C150*100</f>
        <v>5.799999999999999</v>
      </c>
      <c r="H150" s="87">
        <f>B150-D150</f>
        <v>27.1</v>
      </c>
      <c r="I150" s="87">
        <f>C150-D150</f>
        <v>47.1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0.01815100534844715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469.6+898.6+871.8+55+430.7+600.4+36+430.7-0.1+542+60.6+1510.5+423.8+77.7+719.5+23.4+379.6</f>
        <v>7529.8</v>
      </c>
      <c r="E152" s="96">
        <f>D152/D109*100</f>
        <v>2.4714907788921767</v>
      </c>
      <c r="F152" s="86">
        <f t="shared" si="16"/>
        <v>95.7283429530372</v>
      </c>
      <c r="G152" s="86">
        <f t="shared" si="13"/>
        <v>52.874095920230324</v>
      </c>
      <c r="H152" s="87">
        <f t="shared" si="14"/>
        <v>336</v>
      </c>
      <c r="I152" s="87">
        <f t="shared" si="15"/>
        <v>6711.2</v>
      </c>
    </row>
    <row r="153" spans="1:9" s="97" customFormat="1" ht="19.5" customHeight="1">
      <c r="A153" s="152" t="s">
        <v>48</v>
      </c>
      <c r="B153" s="153">
        <f>131884.3+164.1+400-3215.3+0.1-117.2</f>
        <v>129116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</f>
        <v>129115.98516999999</v>
      </c>
      <c r="E153" s="96">
        <f>D153/D109*100</f>
        <v>42.3794744555279</v>
      </c>
      <c r="F153" s="86">
        <f t="shared" si="16"/>
        <v>99.99998851420428</v>
      </c>
      <c r="G153" s="86">
        <f t="shared" si="13"/>
        <v>34.93977360693209</v>
      </c>
      <c r="H153" s="87">
        <f t="shared" si="14"/>
        <v>0.014830000014626421</v>
      </c>
      <c r="I153" s="87">
        <f>C153-D153</f>
        <v>240422.71483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1886.8+1886.8+1886.8+1886.8+1886.8+1886.8+1886.8+1886.8+1886.8+1886.8+1886.8+1886.8+1886.8+1886.8+1886.8+1886.8+1886.8+1886.8+1886.8</f>
        <v>35849.2</v>
      </c>
      <c r="E154" s="96">
        <f>D154/D109*100</f>
        <v>11.766709239377063</v>
      </c>
      <c r="F154" s="86">
        <f t="shared" si="16"/>
        <v>90.47619047619047</v>
      </c>
      <c r="G154" s="86">
        <f t="shared" si="13"/>
        <v>52.77762237762237</v>
      </c>
      <c r="H154" s="87">
        <f t="shared" si="14"/>
        <v>3773.600000000006</v>
      </c>
      <c r="I154" s="87">
        <f t="shared" si="15"/>
        <v>32075.800000000003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340167.51979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1304454.8567899996</v>
      </c>
      <c r="E156" s="25">
        <v>100</v>
      </c>
      <c r="F156" s="3">
        <f>D156/B156*100</f>
        <v>90.1383415263364</v>
      </c>
      <c r="G156" s="3">
        <f aca="true" t="shared" si="17" ref="G156:G162">D156/C156*100</f>
        <v>52.01211749993797</v>
      </c>
      <c r="H156" s="36">
        <f>B156-D156</f>
        <v>142714.9432100004</v>
      </c>
      <c r="I156" s="36">
        <f aca="true" t="shared" si="18" ref="I156:I162">C156-D156</f>
        <v>1203527.743210001</v>
      </c>
      <c r="K156" s="136">
        <f>D156-114199.9-202905.8-214631.3-204053.8-222765.5+11.7-231911.7</f>
        <v>113998.5567899996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576919.4</v>
      </c>
      <c r="E157" s="6">
        <f>D157/D156*100</f>
        <v>44.226858215675044</v>
      </c>
      <c r="F157" s="6">
        <f aca="true" t="shared" si="19" ref="F157:F162">D157/B157*100</f>
        <v>92.08952224400366</v>
      </c>
      <c r="G157" s="6">
        <f t="shared" si="17"/>
        <v>58.383752436116524</v>
      </c>
      <c r="H157" s="48">
        <f aca="true" t="shared" si="20" ref="H157:H162">B157-D157</f>
        <v>49557.29999999993</v>
      </c>
      <c r="I157" s="58">
        <f t="shared" si="18"/>
        <v>411231.19999999995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62572.19999999998</v>
      </c>
      <c r="E158" s="6">
        <f>D158/D156*100</f>
        <v>4.796808388906424</v>
      </c>
      <c r="F158" s="6">
        <f t="shared" si="19"/>
        <v>86.48027829721245</v>
      </c>
      <c r="G158" s="6">
        <f t="shared" si="17"/>
        <v>49.97089060377438</v>
      </c>
      <c r="H158" s="48">
        <f>B158-D158</f>
        <v>9782.100000000006</v>
      </c>
      <c r="I158" s="58">
        <f t="shared" si="18"/>
        <v>62645.10000000002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26720.9</v>
      </c>
      <c r="E159" s="6">
        <f>D159/D156*100</f>
        <v>2.04843424522599</v>
      </c>
      <c r="F159" s="6">
        <f t="shared" si="19"/>
        <v>89.15942048328651</v>
      </c>
      <c r="G159" s="6">
        <f t="shared" si="17"/>
        <v>55.549688479025086</v>
      </c>
      <c r="H159" s="48">
        <f t="shared" si="20"/>
        <v>3248.899999999998</v>
      </c>
      <c r="I159" s="58">
        <f t="shared" si="18"/>
        <v>21381.800000000003</v>
      </c>
    </row>
    <row r="160" spans="1:9" ht="21" customHeight="1">
      <c r="A160" s="15" t="s">
        <v>12</v>
      </c>
      <c r="B160" s="142">
        <f>B12+B24+B106+B64+B38+B95+B133+B57+B140+B120+B44+B73</f>
        <v>49138.49999999999</v>
      </c>
      <c r="C160" s="142">
        <f>C12+C24+C106+C64+C38+C95+C133+C57+C140+C120+C44+C73</f>
        <v>87440.30000000002</v>
      </c>
      <c r="D160" s="142">
        <f>D12+D24+D106+D64+D38+D95+D133+D57+D140+D120+D44+D73</f>
        <v>42498.10000000001</v>
      </c>
      <c r="E160" s="6">
        <f>D160/D156*100</f>
        <v>3.2579203319139203</v>
      </c>
      <c r="F160" s="6">
        <f>D160/B160*100</f>
        <v>86.48635998249848</v>
      </c>
      <c r="G160" s="6">
        <f t="shared" si="17"/>
        <v>48.602417878255224</v>
      </c>
      <c r="H160" s="48">
        <f>B160-D160</f>
        <v>6640.39999999998</v>
      </c>
      <c r="I160" s="58">
        <f t="shared" si="18"/>
        <v>44942.200000000004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0.002951424482004746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669177.9</v>
      </c>
      <c r="C162" s="60">
        <f>C156-C157-C158-C159-C160-C161</f>
        <v>1258948.8000000005</v>
      </c>
      <c r="D162" s="60">
        <f>D156-D157-D158-D159-D160-D161</f>
        <v>595705.7567899997</v>
      </c>
      <c r="E162" s="28">
        <f>D162/D156*100</f>
        <v>45.66702739379662</v>
      </c>
      <c r="F162" s="28">
        <f t="shared" si="19"/>
        <v>89.0205365105452</v>
      </c>
      <c r="G162" s="28">
        <f t="shared" si="17"/>
        <v>47.31771115632339</v>
      </c>
      <c r="H162" s="81">
        <f t="shared" si="20"/>
        <v>73472.14321000036</v>
      </c>
      <c r="I162" s="81">
        <f t="shared" si="18"/>
        <v>663243.0432100008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1304454.8567899996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1304454.8567899996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2019-07-18T12:53:10Z</dcterms:modified>
  <cp:category/>
  <cp:version/>
  <cp:contentType/>
  <cp:contentStatus/>
</cp:coreProperties>
</file>